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lculation Reference\Calculations\"/>
    </mc:Choice>
  </mc:AlternateContent>
  <xr:revisionPtr revIDLastSave="0" documentId="13_ncr:1_{BF673014-A1A1-4A76-9233-FF8C1A59EC56}" xr6:coauthVersionLast="40" xr6:coauthVersionMax="40" xr10:uidLastSave="{00000000-0000-0000-0000-000000000000}"/>
  <bookViews>
    <workbookView xWindow="120" yWindow="75" windowWidth="12435" windowHeight="5190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N11" i="1" l="1"/>
  <c r="T8" i="1" l="1"/>
  <c r="R8" i="1"/>
  <c r="N9" i="1" s="1"/>
  <c r="R10" i="1" l="1"/>
  <c r="P10" i="1" s="1"/>
  <c r="N7" i="1" s="1"/>
  <c r="P7" i="1" s="1"/>
  <c r="C34" i="1"/>
</calcChain>
</file>

<file path=xl/sharedStrings.xml><?xml version="1.0" encoding="utf-8"?>
<sst xmlns="http://schemas.openxmlformats.org/spreadsheetml/2006/main" count="41" uniqueCount="41">
  <si>
    <r>
      <t>k = [d</t>
    </r>
    <r>
      <rPr>
        <i/>
        <vertAlign val="superscript"/>
        <sz val="9.9"/>
        <color theme="1"/>
        <rFont val="Arial"/>
        <family val="2"/>
      </rPr>
      <t xml:space="preserve">5 </t>
    </r>
    <r>
      <rPr>
        <i/>
        <sz val="9.9"/>
        <color theme="1"/>
        <rFont val="Arial"/>
        <family val="2"/>
      </rPr>
      <t>/ (1 + 3.6 / d + 0.03 d)]</t>
    </r>
    <r>
      <rPr>
        <i/>
        <vertAlign val="superscript"/>
        <sz val="9.9"/>
        <color theme="1"/>
        <rFont val="Arial"/>
        <family val="2"/>
      </rPr>
      <t>1/2</t>
    </r>
  </si>
  <si>
    <r>
      <t xml:space="preserve">The capacity of a </t>
    </r>
    <r>
      <rPr>
        <b/>
        <sz val="9.9"/>
        <color theme="1"/>
        <rFont val="Arial"/>
        <family val="2"/>
      </rPr>
      <t>low pressure</t>
    </r>
    <r>
      <rPr>
        <sz val="9.9"/>
        <color theme="1"/>
        <rFont val="Arial"/>
        <family val="2"/>
      </rPr>
      <t xml:space="preserve"> natural gas (less than </t>
    </r>
    <r>
      <rPr>
        <i/>
        <sz val="9.9"/>
        <color theme="1"/>
        <rFont val="Arial"/>
        <family val="2"/>
      </rPr>
      <t>1 psi, 6.9 kPa</t>
    </r>
    <r>
      <rPr>
        <sz val="9.9"/>
        <color theme="1"/>
        <rFont val="Arial"/>
        <family val="2"/>
      </rPr>
      <t xml:space="preserve">) pipe line with a </t>
    </r>
    <r>
      <rPr>
        <b/>
        <sz val="9.9"/>
        <color theme="1"/>
        <rFont val="Arial"/>
        <family val="2"/>
      </rPr>
      <t>small pressure drop</t>
    </r>
    <r>
      <rPr>
        <sz val="9.9"/>
        <color theme="1"/>
        <rFont val="Arial"/>
        <family val="2"/>
      </rPr>
      <t xml:space="preserve"> can be calculated with the Spitzglass formula</t>
    </r>
  </si>
  <si>
    <r>
      <t>q = 3550 k ( h / l SG)</t>
    </r>
    <r>
      <rPr>
        <i/>
        <vertAlign val="superscript"/>
        <sz val="9.9"/>
        <color theme="1"/>
        <rFont val="Arial"/>
        <family val="2"/>
      </rPr>
      <t>1/2</t>
    </r>
    <r>
      <rPr>
        <i/>
        <sz val="9.9"/>
        <color theme="1"/>
        <rFont val="Arial"/>
        <family val="2"/>
      </rPr>
      <t>         (1)</t>
    </r>
  </si>
  <si>
    <t xml:space="preserve">where </t>
  </si>
  <si>
    <t>q = natural gas flow capacity (cfh)</t>
  </si>
  <si>
    <t>h = pressure drop (in Water Column)</t>
  </si>
  <si>
    <t>l = length of pipe (ft)</t>
  </si>
  <si>
    <t>d = inside diameter pipe (in)</t>
  </si>
  <si>
    <t>SG = specific gravity</t>
  </si>
  <si>
    <r>
      <t xml:space="preserve">For natural gas the nominal </t>
    </r>
    <r>
      <rPr>
        <i/>
        <sz val="9.9"/>
        <color theme="1"/>
        <rFont val="Arial"/>
        <family val="2"/>
      </rPr>
      <t>BTU/cf</t>
    </r>
    <r>
      <rPr>
        <sz val="9.9"/>
        <color theme="1"/>
        <rFont val="Arial"/>
        <family val="2"/>
      </rPr>
      <t xml:space="preserve"> varies from about</t>
    </r>
    <r>
      <rPr>
        <i/>
        <sz val="9.9"/>
        <color theme="1"/>
        <rFont val="Arial"/>
        <family val="2"/>
      </rPr>
      <t xml:space="preserve"> 900 to 1100 BTU/cf</t>
    </r>
    <r>
      <rPr>
        <sz val="9.9"/>
        <color theme="1"/>
        <rFont val="Arial"/>
        <family val="2"/>
      </rPr>
      <t>. In general it is common to set</t>
    </r>
  </si>
  <si>
    <t>1 Cubic Foot (CF) = approx 1,000 BTUs</t>
  </si>
  <si>
    <t>1 CFH = 1 MBH</t>
  </si>
  <si>
    <r>
      <t xml:space="preserve">The specific gravity of natural gas varies from </t>
    </r>
    <r>
      <rPr>
        <i/>
        <sz val="9.9"/>
        <color theme="1"/>
        <rFont val="Arial"/>
        <family val="2"/>
      </rPr>
      <t>0.55 to 1.0</t>
    </r>
    <r>
      <rPr>
        <sz val="9.9"/>
        <color theme="1"/>
        <rFont val="Arial"/>
        <family val="2"/>
      </rPr>
      <t>.</t>
    </r>
  </si>
  <si>
    <t>Example - Natural Gas Pipe Capacity</t>
  </si>
  <si>
    <r>
      <t xml:space="preserve">The capacity of a </t>
    </r>
    <r>
      <rPr>
        <i/>
        <sz val="9.9"/>
        <color theme="1"/>
        <rFont val="Arial"/>
        <family val="2"/>
      </rPr>
      <t>100 ft</t>
    </r>
    <r>
      <rPr>
        <sz val="9.9"/>
        <color theme="1"/>
        <rFont val="Arial"/>
        <family val="2"/>
      </rPr>
      <t xml:space="preserve"> natural gas pipe with a nominal diameter </t>
    </r>
    <r>
      <rPr>
        <i/>
        <sz val="9.9"/>
        <color theme="1"/>
        <rFont val="Arial"/>
        <family val="2"/>
      </rPr>
      <t>0.5 inches</t>
    </r>
    <r>
      <rPr>
        <sz val="9.9"/>
        <color theme="1"/>
        <rFont val="Arial"/>
        <family val="2"/>
      </rPr>
      <t xml:space="preserve"> (actual ID </t>
    </r>
    <r>
      <rPr>
        <i/>
        <sz val="9.9"/>
        <color theme="1"/>
        <rFont val="Arial"/>
        <family val="2"/>
      </rPr>
      <t>0.622 in</t>
    </r>
    <r>
      <rPr>
        <sz val="9.9"/>
        <color theme="1"/>
        <rFont val="Arial"/>
        <family val="2"/>
      </rPr>
      <t xml:space="preserve">) and </t>
    </r>
    <r>
      <rPr>
        <i/>
        <sz val="9.9"/>
        <color theme="1"/>
        <rFont val="Arial"/>
        <family val="2"/>
      </rPr>
      <t>0.5 inches WC</t>
    </r>
    <r>
      <rPr>
        <sz val="9.9"/>
        <color theme="1"/>
        <rFont val="Arial"/>
        <family val="2"/>
      </rPr>
      <t xml:space="preserve"> pressure drop can be calculated as</t>
    </r>
  </si>
  <si>
    <r>
      <t>k = [((0.622 in))</t>
    </r>
    <r>
      <rPr>
        <i/>
        <vertAlign val="superscript"/>
        <sz val="9.9"/>
        <color theme="1"/>
        <rFont val="Arial"/>
        <family val="2"/>
      </rPr>
      <t>5</t>
    </r>
    <r>
      <rPr>
        <i/>
        <sz val="9.9"/>
        <color theme="1"/>
        <rFont val="Arial"/>
        <family val="2"/>
      </rPr>
      <t>/(1 + 3.6 / (0.622 in) + 0.03 (0.622 in))]</t>
    </r>
    <r>
      <rPr>
        <i/>
        <vertAlign val="superscript"/>
        <sz val="9.9"/>
        <color theme="1"/>
        <rFont val="Arial"/>
        <family val="2"/>
      </rPr>
      <t>1/2</t>
    </r>
  </si>
  <si>
    <r>
      <t>q = 3550 0.117 ((0.5 in) / (100 ft) 0.60 )</t>
    </r>
    <r>
      <rPr>
        <i/>
        <vertAlign val="superscript"/>
        <sz val="9.9"/>
        <color theme="1"/>
        <rFont val="Arial"/>
        <family val="2"/>
      </rPr>
      <t>1/2</t>
    </r>
    <r>
      <rPr>
        <i/>
        <sz val="9.9"/>
        <color theme="1"/>
        <rFont val="Arial"/>
        <family val="2"/>
      </rPr>
      <t xml:space="preserve"> </t>
    </r>
  </si>
  <si>
    <r>
      <t xml:space="preserve">= </t>
    </r>
    <r>
      <rPr>
        <i/>
        <u/>
        <sz val="9.9"/>
        <color theme="1"/>
        <rFont val="Arial"/>
        <family val="2"/>
      </rPr>
      <t>37.9</t>
    </r>
    <r>
      <rPr>
        <i/>
        <sz val="9.9"/>
        <color theme="1"/>
        <rFont val="Arial"/>
        <family val="2"/>
      </rPr>
      <t xml:space="preserve"> (cfh)</t>
    </r>
  </si>
  <si>
    <r>
      <t>Specific gravity of natural gas is set to</t>
    </r>
    <r>
      <rPr>
        <i/>
        <sz val="9.9"/>
        <color theme="1"/>
        <rFont val="Arial"/>
        <family val="2"/>
      </rPr>
      <t xml:space="preserve"> 0.60</t>
    </r>
    <r>
      <rPr>
        <sz val="9.9"/>
        <color theme="1"/>
        <rFont val="Arial"/>
        <family val="2"/>
      </rPr>
      <t>.</t>
    </r>
  </si>
  <si>
    <t>d</t>
  </si>
  <si>
    <t>l</t>
  </si>
  <si>
    <t>SG</t>
  </si>
  <si>
    <t>q</t>
  </si>
  <si>
    <t>k</t>
  </si>
  <si>
    <t>Meter</t>
  </si>
  <si>
    <t>Feet</t>
  </si>
  <si>
    <t>Kg/M3</t>
  </si>
  <si>
    <t>ft3</t>
  </si>
  <si>
    <t>Kg</t>
  </si>
  <si>
    <t>LB</t>
  </si>
  <si>
    <t>lb/ft3</t>
  </si>
  <si>
    <t>ft3h</t>
  </si>
  <si>
    <t>m3h</t>
  </si>
  <si>
    <t>ft</t>
  </si>
  <si>
    <t>Flow</t>
  </si>
  <si>
    <t>Pressure drop 1" Water Column considered</t>
  </si>
  <si>
    <t>Dia</t>
  </si>
  <si>
    <t>inch</t>
  </si>
  <si>
    <t>Length</t>
  </si>
  <si>
    <t>Sp. Gravity</t>
  </si>
  <si>
    <t>dm@mevronprocess.com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</si>
</sst>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.9"/>
      <color theme="1"/>
      <name val="Arial"/>
      <family val="2"/>
    </font>
    <font>
      <i/>
      <sz val="9.9"/>
      <color theme="1"/>
      <name val="Arial"/>
      <family val="2"/>
    </font>
    <font>
      <i/>
      <vertAlign val="superscript"/>
      <sz val="9.9"/>
      <color theme="1"/>
      <name val="Arial"/>
      <family val="2"/>
    </font>
    <font>
      <b/>
      <sz val="9.9"/>
      <color theme="1"/>
      <name val="Arial"/>
      <family val="2"/>
    </font>
    <font>
      <b/>
      <sz val="13.5"/>
      <color theme="1"/>
      <name val="Arial"/>
      <family val="2"/>
    </font>
    <font>
      <i/>
      <u/>
      <sz val="9.9"/>
      <color theme="1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8" fillId="0" borderId="0" xfId="1"/>
    <xf numFmtId="0" fontId="0" fillId="2" borderId="1" xfId="0" applyFill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m@mevronproces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tabSelected="1" topLeftCell="B1" workbookViewId="0">
      <selection activeCell="N8" sqref="N8"/>
    </sheetView>
  </sheetViews>
  <sheetFormatPr defaultRowHeight="15" x14ac:dyDescent="0.25"/>
  <cols>
    <col min="1" max="1" width="2.140625" hidden="1" customWidth="1"/>
    <col min="2" max="2" width="0.7109375" customWidth="1"/>
    <col min="12" max="12" width="12.85546875" customWidth="1"/>
  </cols>
  <sheetData>
    <row r="1" spans="3:21" x14ac:dyDescent="0.25">
      <c r="C1" s="9" t="s">
        <v>40</v>
      </c>
    </row>
    <row r="3" spans="3:21" x14ac:dyDescent="0.25">
      <c r="C3" s="2" t="s">
        <v>1</v>
      </c>
    </row>
    <row r="4" spans="3:21" x14ac:dyDescent="0.25">
      <c r="C4" s="3"/>
    </row>
    <row r="5" spans="3:21" x14ac:dyDescent="0.25">
      <c r="C5" s="4" t="s">
        <v>2</v>
      </c>
    </row>
    <row r="6" spans="3:21" x14ac:dyDescent="0.25">
      <c r="C6" s="3"/>
    </row>
    <row r="7" spans="3:21" ht="15.75" x14ac:dyDescent="0.25">
      <c r="C7" s="4" t="s">
        <v>3</v>
      </c>
      <c r="L7" t="s">
        <v>34</v>
      </c>
      <c r="M7" s="7" t="s">
        <v>22</v>
      </c>
      <c r="N7" s="8">
        <f>3550*(1/N9*P10)^0.5</f>
        <v>41.839533938822086</v>
      </c>
      <c r="O7" t="s">
        <v>31</v>
      </c>
      <c r="P7">
        <f>N7/R10</f>
        <v>1.1847636640264025</v>
      </c>
      <c r="Q7" t="s">
        <v>32</v>
      </c>
      <c r="R7">
        <v>1</v>
      </c>
      <c r="S7" t="s">
        <v>24</v>
      </c>
      <c r="T7">
        <v>1</v>
      </c>
      <c r="U7" t="s">
        <v>28</v>
      </c>
    </row>
    <row r="8" spans="3:21" ht="15.75" x14ac:dyDescent="0.25">
      <c r="C8" s="3"/>
      <c r="L8" t="s">
        <v>36</v>
      </c>
      <c r="M8" s="7" t="s">
        <v>19</v>
      </c>
      <c r="N8" s="10">
        <v>8</v>
      </c>
      <c r="O8" t="s">
        <v>37</v>
      </c>
      <c r="R8">
        <f>CONVERT(1,"m","ft")</f>
        <v>3.2808398950131235</v>
      </c>
      <c r="S8" t="s">
        <v>25</v>
      </c>
      <c r="T8">
        <f>CONVERT(1000,"g","lbm")</f>
        <v>2.2046226218487757</v>
      </c>
      <c r="U8" t="s">
        <v>29</v>
      </c>
    </row>
    <row r="9" spans="3:21" ht="15.75" x14ac:dyDescent="0.25">
      <c r="C9" s="4" t="s">
        <v>4</v>
      </c>
      <c r="L9" t="s">
        <v>38</v>
      </c>
      <c r="M9" s="7" t="s">
        <v>20</v>
      </c>
      <c r="N9" s="10">
        <f>1000*R8</f>
        <v>3280.8398950131236</v>
      </c>
      <c r="O9" t="s">
        <v>33</v>
      </c>
    </row>
    <row r="10" spans="3:21" ht="15.75" x14ac:dyDescent="0.25">
      <c r="C10" s="3"/>
      <c r="L10" t="s">
        <v>39</v>
      </c>
      <c r="M10" s="7" t="s">
        <v>21</v>
      </c>
      <c r="N10" s="10">
        <v>7.3</v>
      </c>
      <c r="O10" t="s">
        <v>26</v>
      </c>
      <c r="P10">
        <f>N10*T8/R10</f>
        <v>0.45572411220585557</v>
      </c>
      <c r="Q10" t="s">
        <v>30</v>
      </c>
      <c r="R10">
        <f>R8^3</f>
        <v>35.314666721488592</v>
      </c>
      <c r="S10" t="s">
        <v>27</v>
      </c>
    </row>
    <row r="11" spans="3:21" ht="15.75" x14ac:dyDescent="0.25">
      <c r="C11" s="4" t="s">
        <v>5</v>
      </c>
      <c r="M11" s="7" t="s">
        <v>23</v>
      </c>
      <c r="N11" s="8">
        <f>(((N8^5/(1+3.6/N8)+(0.03*N8)))^0.5)</f>
        <v>150.32917444613062</v>
      </c>
      <c r="R11" t="s">
        <v>35</v>
      </c>
    </row>
    <row r="12" spans="3:21" x14ac:dyDescent="0.25">
      <c r="C12" s="3"/>
    </row>
    <row r="13" spans="3:21" x14ac:dyDescent="0.25">
      <c r="C13" s="4" t="s">
        <v>6</v>
      </c>
    </row>
    <row r="15" spans="3:21" x14ac:dyDescent="0.25">
      <c r="C15" s="1" t="s">
        <v>0</v>
      </c>
    </row>
    <row r="17" spans="3:3" x14ac:dyDescent="0.25">
      <c r="C17" s="4" t="s">
        <v>7</v>
      </c>
    </row>
    <row r="18" spans="3:3" x14ac:dyDescent="0.25">
      <c r="C18" s="3"/>
    </row>
    <row r="19" spans="3:3" x14ac:dyDescent="0.25">
      <c r="C19" s="4" t="s">
        <v>8</v>
      </c>
    </row>
    <row r="21" spans="3:3" x14ac:dyDescent="0.25">
      <c r="C21" s="2" t="s">
        <v>9</v>
      </c>
    </row>
    <row r="22" spans="3:3" x14ac:dyDescent="0.25">
      <c r="C22" s="3"/>
    </row>
    <row r="23" spans="3:3" x14ac:dyDescent="0.25">
      <c r="C23" s="4" t="s">
        <v>10</v>
      </c>
    </row>
    <row r="24" spans="3:3" x14ac:dyDescent="0.25">
      <c r="C24" s="4" t="s">
        <v>11</v>
      </c>
    </row>
    <row r="25" spans="3:3" x14ac:dyDescent="0.25">
      <c r="C25" s="5"/>
    </row>
    <row r="26" spans="3:3" x14ac:dyDescent="0.25">
      <c r="C26" s="2" t="s">
        <v>12</v>
      </c>
    </row>
    <row r="29" spans="3:3" ht="17.25" x14ac:dyDescent="0.25">
      <c r="C29" s="6" t="s">
        <v>13</v>
      </c>
    </row>
    <row r="30" spans="3:3" x14ac:dyDescent="0.25">
      <c r="C30" s="2" t="s">
        <v>14</v>
      </c>
    </row>
    <row r="31" spans="3:3" x14ac:dyDescent="0.25">
      <c r="C31" s="3"/>
    </row>
    <row r="32" spans="3:3" x14ac:dyDescent="0.25">
      <c r="C32" s="4" t="s">
        <v>15</v>
      </c>
    </row>
    <row r="33" spans="3:3" x14ac:dyDescent="0.25">
      <c r="C33" s="3"/>
    </row>
    <row r="34" spans="3:3" x14ac:dyDescent="0.25">
      <c r="C34" s="4">
        <f xml:space="preserve"> 0.117</f>
        <v>0.11700000000000001</v>
      </c>
    </row>
    <row r="35" spans="3:3" x14ac:dyDescent="0.25">
      <c r="C35" s="3"/>
    </row>
    <row r="36" spans="3:3" x14ac:dyDescent="0.25">
      <c r="C36" s="4" t="s">
        <v>16</v>
      </c>
    </row>
    <row r="37" spans="3:3" x14ac:dyDescent="0.25">
      <c r="C37" s="3"/>
    </row>
    <row r="38" spans="3:3" x14ac:dyDescent="0.25">
      <c r="C38" s="4" t="s">
        <v>17</v>
      </c>
    </row>
    <row r="39" spans="3:3" x14ac:dyDescent="0.25">
      <c r="C39" s="5"/>
    </row>
    <row r="40" spans="3:3" x14ac:dyDescent="0.25">
      <c r="C40" s="2" t="s">
        <v>18</v>
      </c>
    </row>
  </sheetData>
  <sheetProtection algorithmName="SHA-512" hashValue="AxUTwNUVYUWjMDAT4nvzm5cRZBzzl696786Yjx2z4+ED6CgrSwNUQn8QhL3qhIiC1MOozh/7/QmM7zcN2TiqHw==" saltValue="b2Omnsok6edGeZpbv0YWbA==" spinCount="100000" sheet="1" objects="1" scenarios="1"/>
  <hyperlinks>
    <hyperlink ref="C1" r:id="rId1" xr:uid="{19E049AC-63A6-4A83-ACFA-8A9B94A47539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Dharmesh Mehta</dc:creator>
  <cp:lastModifiedBy>Dharmesh Mehta</cp:lastModifiedBy>
  <dcterms:created xsi:type="dcterms:W3CDTF">2015-04-18T05:50:52Z</dcterms:created>
  <dcterms:modified xsi:type="dcterms:W3CDTF">2025-11-17T08:45:58Z</dcterms:modified>
</cp:coreProperties>
</file>